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2DO. TRIMESTRE 2019\EJERCICIOS PRESUPUESTALES\"/>
    </mc:Choice>
  </mc:AlternateContent>
  <bookViews>
    <workbookView xWindow="0" yWindow="0" windowWidth="16392" windowHeight="5676"/>
  </bookViews>
  <sheets>
    <sheet name="Obligaciones" sheetId="1" r:id="rId1"/>
    <sheet name="Amortización" sheetId="2" r:id="rId2"/>
    <sheet name="Indicadores (2)" sheetId="4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 l="1"/>
  <c r="D7" i="4" l="1"/>
  <c r="D17" i="4"/>
  <c r="C7" i="4"/>
  <c r="C8" i="4" s="1"/>
  <c r="D8" i="4" l="1"/>
  <c r="C17" i="4"/>
  <c r="C18" i="4" s="1"/>
  <c r="K7" i="1" l="1"/>
  <c r="G9" i="2" l="1"/>
  <c r="G11" i="2" s="1"/>
  <c r="G13" i="2" s="1"/>
  <c r="G10" i="1"/>
  <c r="I10" i="1"/>
  <c r="J10" i="1"/>
  <c r="K10" i="1" s="1"/>
  <c r="K9" i="1"/>
  <c r="K8" i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EAI Estado analítico de ingresos (Impuestos, Cuotas, Contribuciones, Derechos y Aprovechamientos )  RECAUDADO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EAI Estado analítico de ingresos (Impuestos, Cuotas, Contribuciones, Derechos y Aprovechamientos )  RECAUDADO</t>
        </r>
      </text>
    </comment>
  </commentList>
</comments>
</file>

<file path=xl/sharedStrings.xml><?xml version="1.0" encoding="utf-8"?>
<sst xmlns="http://schemas.openxmlformats.org/spreadsheetml/2006/main" count="54" uniqueCount="44">
  <si>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</si>
  <si>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</si>
  <si>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</si>
  <si>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</si>
  <si>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</si>
  <si>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</si>
  <si>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</si>
  <si>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</si>
  <si>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</si>
  <si>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</si>
  <si>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</si>
  <si>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</si>
  <si>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</si>
  <si>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</si>
  <si>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</si>
  <si>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</si>
  <si>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</si>
  <si>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</si>
  <si>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</si>
  <si>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</si>
  <si>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</si>
  <si>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</si>
  <si>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</si>
  <si>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</si>
  <si>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</si>
  <si>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</si>
  <si>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</si>
  <si>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</si>
  <si>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</si>
  <si>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</si>
  <si>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</si>
  <si>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</si>
  <si>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</si>
  <si>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</si>
  <si>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</si>
  <si>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</si>
  <si>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</si>
  <si>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</si>
  <si>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Deuda Pública Bruta Total al 31 de diciembre del año 2018</t>
  </si>
  <si>
    <t>Deuda Pública Bruta Total al 31 de Diciembre del año 2018</t>
  </si>
  <si>
    <t>AL 31 de Diciembre 2018</t>
  </si>
  <si>
    <t>Enero-Junio 2019</t>
  </si>
  <si>
    <t>Deuda Pública Bruta Total  descontando la amortización de Banobras al 30 Junio 2019</t>
  </si>
  <si>
    <t>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</si>
</sst>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4" fontId="7" fillId="0" borderId="0" xfId="2" applyFont="1" applyBorder="1" applyAlignment="1">
      <alignment vertical="center"/>
    </xf>
    <xf numFmtId="10" fontId="7" fillId="0" borderId="2" xfId="3" applyNumberFormat="1" applyFont="1" applyBorder="1" applyAlignment="1">
      <alignment horizontal="center" vertical="center"/>
    </xf>
    <xf numFmtId="44" fontId="7" fillId="0" borderId="23" xfId="2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4" fontId="8" fillId="0" borderId="4" xfId="2" applyFont="1" applyBorder="1" applyAlignment="1">
      <alignment vertical="center"/>
    </xf>
    <xf numFmtId="44" fontId="8" fillId="0" borderId="9" xfId="2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44" fontId="7" fillId="0" borderId="2" xfId="2" applyFont="1" applyBorder="1"/>
    <xf numFmtId="8" fontId="8" fillId="0" borderId="2" xfId="2" applyNumberFormat="1" applyFont="1" applyBorder="1" applyAlignment="1"/>
    <xf numFmtId="44" fontId="7" fillId="0" borderId="2" xfId="2" applyFont="1" applyBorder="1" applyAlignment="1">
      <alignment wrapText="1"/>
    </xf>
    <xf numFmtId="44" fontId="8" fillId="0" borderId="5" xfId="2" applyFont="1" applyBorder="1" applyAlignment="1">
      <alignment wrapText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4" fontId="7" fillId="0" borderId="2" xfId="0" applyNumberFormat="1" applyFont="1" applyFill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43" fontId="7" fillId="0" borderId="12" xfId="1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43" fontId="7" fillId="0" borderId="5" xfId="0" applyNumberFormat="1" applyFont="1" applyBorder="1" applyAlignment="1">
      <alignment vertical="center"/>
    </xf>
    <xf numFmtId="10" fontId="7" fillId="0" borderId="14" xfId="3" applyNumberFormat="1" applyFont="1" applyBorder="1" applyAlignment="1">
      <alignment vertical="center"/>
    </xf>
    <xf numFmtId="44" fontId="7" fillId="0" borderId="5" xfId="2" applyFont="1" applyBorder="1" applyAlignment="1">
      <alignment wrapText="1"/>
    </xf>
    <xf numFmtId="8" fontId="7" fillId="0" borderId="2" xfId="2" applyNumberFormat="1" applyFont="1" applyBorder="1"/>
    <xf numFmtId="4" fontId="7" fillId="0" borderId="12" xfId="0" applyNumberFormat="1" applyFont="1" applyFill="1" applyBorder="1" applyAlignment="1">
      <alignment vertical="center"/>
    </xf>
    <xf numFmtId="8" fontId="7" fillId="0" borderId="2" xfId="0" applyNumberFormat="1" applyFont="1" applyBorder="1" applyAlignment="1">
      <alignment vertical="center"/>
    </xf>
    <xf numFmtId="43" fontId="7" fillId="0" borderId="12" xfId="0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43" fontId="7" fillId="0" borderId="11" xfId="1" applyFont="1" applyFill="1" applyBorder="1" applyAlignment="1">
      <alignment vertical="center"/>
    </xf>
    <xf numFmtId="43" fontId="7" fillId="0" borderId="14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</xdr:colOff>
      <xdr:row>1</xdr:row>
      <xdr:rowOff>99060</xdr:rowOff>
    </xdr:from>
    <xdr:to>
      <xdr:col>2</xdr:col>
      <xdr:colOff>565198</xdr:colOff>
      <xdr:row>3</xdr:row>
      <xdr:rowOff>148322</xdr:rowOff>
    </xdr:to>
    <xdr:pic>
      <xdr:nvPicPr>
        <xdr:cNvPr id="2" name="Imagen 1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81940"/>
          <a:ext cx="1296718" cy="620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131885</xdr:colOff>
      <xdr:row>0</xdr:row>
      <xdr:rowOff>58615</xdr:rowOff>
    </xdr:from>
    <xdr:to>
      <xdr:col>2</xdr:col>
      <xdr:colOff>278423</xdr:colOff>
      <xdr:row>3</xdr:row>
      <xdr:rowOff>117402</xdr:rowOff>
    </xdr:to>
    <xdr:pic>
      <xdr:nvPicPr>
        <xdr:cNvPr id="4" name="Imagen 3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85" y="58615"/>
          <a:ext cx="1252903" cy="63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123825</xdr:rowOff>
    </xdr:from>
    <xdr:to>
      <xdr:col>1</xdr:col>
      <xdr:colOff>1205278</xdr:colOff>
      <xdr:row>3</xdr:row>
      <xdr:rowOff>182612</xdr:rowOff>
    </xdr:to>
    <xdr:pic>
      <xdr:nvPicPr>
        <xdr:cNvPr id="2" name="Imagen 1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825"/>
          <a:ext cx="1252903" cy="63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Informacin_de_Obligaciones_Pagadas_o_Garantizadas_con_Fondos_Federales__1901%20(6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igaciones"/>
      <sheetName val="Amortización"/>
      <sheetName val="Indicadores"/>
    </sheetNames>
    <sheetDataSet>
      <sheetData sheetId="0"/>
      <sheetData sheetId="1">
        <row r="7">
          <cell r="G7">
            <v>1204560763.0512545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2"/>
  <sheetViews>
    <sheetView showGridLines="0" tabSelected="1" view="pageBreakPreview" zoomScaleNormal="100" zoomScaleSheetLayoutView="100" workbookViewId="0">
      <selection activeCell="B3" sqref="B3:K3"/>
    </sheetView>
  </sheetViews>
  <sheetFormatPr baseColWidth="10" defaultRowHeight="14.4" x14ac:dyDescent="0.3"/>
  <cols>
    <col min="2" max="2" width="14.109375" bestFit="1" customWidth="1"/>
    <col min="3" max="3" width="8.88671875" customWidth="1"/>
    <col min="5" max="5" width="27" bestFit="1" customWidth="1"/>
    <col min="6" max="6" width="31.6640625" bestFit="1" customWidth="1"/>
    <col min="7" max="7" width="19.109375" bestFit="1" customWidth="1"/>
    <col min="8" max="8" width="12.44140625" customWidth="1"/>
    <col min="9" max="9" width="17.5546875" customWidth="1"/>
    <col min="10" max="10" width="16.88671875" customWidth="1"/>
    <col min="11" max="11" width="10.44140625" customWidth="1"/>
  </cols>
  <sheetData>
    <row r="2" spans="2:11" x14ac:dyDescent="0.3">
      <c r="B2" s="54" t="s">
        <v>7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ht="30.75" customHeight="1" x14ac:dyDescent="0.3">
      <c r="B3" s="54" t="s">
        <v>8</v>
      </c>
      <c r="C3" s="54"/>
      <c r="D3" s="54"/>
      <c r="E3" s="54"/>
      <c r="F3" s="54"/>
      <c r="G3" s="54"/>
      <c r="H3" s="54"/>
      <c r="I3" s="54"/>
      <c r="J3" s="54"/>
      <c r="K3" s="54"/>
    </row>
    <row r="4" spans="2:11" ht="19.95" customHeight="1" x14ac:dyDescent="0.3">
      <c r="B4" s="54" t="s">
        <v>41</v>
      </c>
      <c r="C4" s="54"/>
      <c r="D4" s="54"/>
      <c r="E4" s="54"/>
      <c r="F4" s="54"/>
      <c r="G4" s="54"/>
      <c r="H4" s="54"/>
      <c r="I4" s="54"/>
      <c r="J4" s="54"/>
      <c r="K4" s="54"/>
    </row>
    <row r="5" spans="2:11" ht="63" customHeight="1" x14ac:dyDescent="0.3">
      <c r="B5" s="55" t="s">
        <v>9</v>
      </c>
      <c r="C5" s="57" t="s">
        <v>10</v>
      </c>
      <c r="D5" s="57" t="s">
        <v>11</v>
      </c>
      <c r="E5" s="57" t="s">
        <v>12</v>
      </c>
      <c r="F5" s="57" t="s">
        <v>13</v>
      </c>
      <c r="G5" s="59" t="s">
        <v>14</v>
      </c>
      <c r="H5" s="57" t="s">
        <v>15</v>
      </c>
      <c r="I5" s="50" t="s">
        <v>16</v>
      </c>
      <c r="J5" s="52" t="s">
        <v>17</v>
      </c>
      <c r="K5" s="53"/>
    </row>
    <row r="6" spans="2:11" ht="21" thickBot="1" x14ac:dyDescent="0.35">
      <c r="B6" s="56"/>
      <c r="C6" s="58"/>
      <c r="D6" s="58"/>
      <c r="E6" s="58"/>
      <c r="F6" s="58"/>
      <c r="G6" s="60"/>
      <c r="H6" s="58"/>
      <c r="I6" s="51"/>
      <c r="J6" s="7" t="s">
        <v>18</v>
      </c>
      <c r="K6" s="8" t="s">
        <v>19</v>
      </c>
    </row>
    <row r="7" spans="2:11" ht="31.5" customHeight="1" x14ac:dyDescent="0.3">
      <c r="B7" s="9" t="s">
        <v>20</v>
      </c>
      <c r="C7" s="10" t="s">
        <v>28</v>
      </c>
      <c r="D7" s="10" t="s">
        <v>22</v>
      </c>
      <c r="E7" s="11" t="s">
        <v>23</v>
      </c>
      <c r="F7" s="12" t="s">
        <v>24</v>
      </c>
      <c r="G7" s="13">
        <v>540000000</v>
      </c>
      <c r="H7" s="12" t="s">
        <v>37</v>
      </c>
      <c r="I7" s="13">
        <v>457500000</v>
      </c>
      <c r="J7" s="13">
        <v>90000000</v>
      </c>
      <c r="K7" s="14">
        <f>J7*1/I7</f>
        <v>0.19672131147540983</v>
      </c>
    </row>
    <row r="8" spans="2:11" ht="30.75" customHeight="1" x14ac:dyDescent="0.3">
      <c r="B8" s="9" t="s">
        <v>20</v>
      </c>
      <c r="C8" s="10" t="s">
        <v>21</v>
      </c>
      <c r="D8" s="10" t="s">
        <v>25</v>
      </c>
      <c r="E8" s="11" t="s">
        <v>26</v>
      </c>
      <c r="F8" s="12" t="s">
        <v>27</v>
      </c>
      <c r="G8" s="13">
        <v>609801665.26999998</v>
      </c>
      <c r="H8" s="12" t="s">
        <v>37</v>
      </c>
      <c r="I8" s="13">
        <v>507808377.39125448</v>
      </c>
      <c r="J8" s="13">
        <v>109887512.2487455</v>
      </c>
      <c r="K8" s="14">
        <f>J8*1/I8</f>
        <v>0.21639562705378479</v>
      </c>
    </row>
    <row r="9" spans="2:11" ht="30.75" customHeight="1" x14ac:dyDescent="0.3">
      <c r="B9" s="9" t="s">
        <v>20</v>
      </c>
      <c r="C9" s="10" t="s">
        <v>28</v>
      </c>
      <c r="D9" s="10" t="s">
        <v>29</v>
      </c>
      <c r="E9" s="11" t="s">
        <v>26</v>
      </c>
      <c r="F9" s="11" t="s">
        <v>30</v>
      </c>
      <c r="G9" s="15">
        <v>255769230</v>
      </c>
      <c r="H9" s="12" t="s">
        <v>37</v>
      </c>
      <c r="I9" s="13">
        <v>221507590</v>
      </c>
      <c r="J9" s="13">
        <v>36808620</v>
      </c>
      <c r="K9" s="14">
        <f>J9*1/I9</f>
        <v>0.16617317718097155</v>
      </c>
    </row>
    <row r="10" spans="2:11" ht="28.5" customHeight="1" thickBot="1" x14ac:dyDescent="0.35">
      <c r="B10" s="16"/>
      <c r="C10" s="17"/>
      <c r="D10" s="17"/>
      <c r="E10" s="17"/>
      <c r="F10" s="17"/>
      <c r="G10" s="18">
        <f>SUM(G7:G9)</f>
        <v>1405570895.27</v>
      </c>
      <c r="H10" s="17"/>
      <c r="I10" s="19">
        <f>SUM(I7:I9)</f>
        <v>1186815967.3912544</v>
      </c>
      <c r="J10" s="19">
        <f>SUM(J7:J9)</f>
        <v>236696132.2487455</v>
      </c>
      <c r="K10" s="20">
        <f>J10*1/I10</f>
        <v>0.19943794046605923</v>
      </c>
    </row>
    <row r="12" spans="2:11" x14ac:dyDescent="0.3">
      <c r="I12" s="2"/>
      <c r="J12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9370078740157483" right="0.39370078740157483" top="0.74803149606299213" bottom="0.74803149606299213" header="0" footer="0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showGridLines="0" view="pageBreakPreview" zoomScale="130" zoomScaleNormal="100" zoomScaleSheetLayoutView="130" workbookViewId="0">
      <selection activeCell="H14" sqref="H14"/>
    </sheetView>
  </sheetViews>
  <sheetFormatPr baseColWidth="10" defaultRowHeight="14.4" x14ac:dyDescent="0.3"/>
  <cols>
    <col min="2" max="2" width="16.5546875" customWidth="1"/>
    <col min="3" max="3" width="19" customWidth="1"/>
    <col min="4" max="4" width="16.109375" customWidth="1"/>
    <col min="5" max="5" width="16.5546875" customWidth="1"/>
    <col min="6" max="6" width="18.88671875" customWidth="1"/>
    <col min="7" max="7" width="19.109375" bestFit="1" customWidth="1"/>
  </cols>
  <sheetData>
    <row r="2" spans="2:7" x14ac:dyDescent="0.3">
      <c r="B2" s="21"/>
      <c r="D2" s="21"/>
      <c r="E2" s="21"/>
      <c r="F2" s="21"/>
      <c r="G2" s="21"/>
    </row>
    <row r="3" spans="2:7" x14ac:dyDescent="0.3">
      <c r="B3" s="21"/>
      <c r="C3" s="21"/>
      <c r="D3" s="21"/>
      <c r="E3" s="21"/>
      <c r="F3" s="21"/>
      <c r="G3" s="21"/>
    </row>
    <row r="4" spans="2:7" ht="15" thickBot="1" x14ac:dyDescent="0.35">
      <c r="B4" s="21"/>
      <c r="C4" s="21"/>
      <c r="D4" s="21"/>
      <c r="E4" s="21"/>
      <c r="F4" s="21"/>
      <c r="G4" s="21"/>
    </row>
    <row r="5" spans="2:7" ht="15" thickBot="1" x14ac:dyDescent="0.35">
      <c r="B5" s="65" t="s">
        <v>0</v>
      </c>
      <c r="C5" s="66"/>
      <c r="D5" s="66"/>
      <c r="E5" s="66"/>
      <c r="F5" s="67"/>
      <c r="G5" s="22" t="s">
        <v>1</v>
      </c>
    </row>
    <row r="6" spans="2:7" ht="22.5" customHeight="1" thickBot="1" x14ac:dyDescent="0.35">
      <c r="B6" s="68" t="s">
        <v>38</v>
      </c>
      <c r="C6" s="69"/>
      <c r="D6" s="69"/>
      <c r="E6" s="69"/>
      <c r="F6" s="69"/>
      <c r="G6" s="42">
        <v>1204560763.0512545</v>
      </c>
    </row>
    <row r="7" spans="2:7" ht="22.5" customHeight="1" x14ac:dyDescent="0.3">
      <c r="B7" s="68" t="s">
        <v>39</v>
      </c>
      <c r="C7" s="69"/>
      <c r="D7" s="69"/>
      <c r="E7" s="69"/>
      <c r="F7" s="69"/>
      <c r="G7" s="24">
        <v>1204560763.0512545</v>
      </c>
    </row>
    <row r="8" spans="2:7" ht="23.25" customHeight="1" x14ac:dyDescent="0.3">
      <c r="B8" s="61" t="s">
        <v>2</v>
      </c>
      <c r="C8" s="62"/>
      <c r="D8" s="62"/>
      <c r="E8" s="62"/>
      <c r="F8" s="62"/>
      <c r="G8" s="23">
        <v>15620360.300000001</v>
      </c>
    </row>
    <row r="9" spans="2:7" ht="23.25" customHeight="1" x14ac:dyDescent="0.3">
      <c r="B9" s="61" t="s">
        <v>3</v>
      </c>
      <c r="C9" s="62"/>
      <c r="D9" s="62"/>
      <c r="E9" s="62"/>
      <c r="F9" s="62"/>
      <c r="G9" s="43">
        <f>G7-G8</f>
        <v>1188940402.7512546</v>
      </c>
    </row>
    <row r="10" spans="2:7" ht="19.5" customHeight="1" x14ac:dyDescent="0.3">
      <c r="B10" s="70" t="s">
        <v>4</v>
      </c>
      <c r="C10" s="71"/>
      <c r="D10" s="71"/>
      <c r="E10" s="71"/>
      <c r="F10" s="71"/>
      <c r="G10" s="25">
        <v>5065640</v>
      </c>
    </row>
    <row r="11" spans="2:7" ht="20.25" customHeight="1" x14ac:dyDescent="0.3">
      <c r="B11" s="61" t="s">
        <v>5</v>
      </c>
      <c r="C11" s="62"/>
      <c r="D11" s="62"/>
      <c r="E11" s="62"/>
      <c r="F11" s="62"/>
      <c r="G11" s="25">
        <f>G9-G10</f>
        <v>1183874762.7512546</v>
      </c>
    </row>
    <row r="12" spans="2:7" ht="20.25" customHeight="1" x14ac:dyDescent="0.3">
      <c r="B12" s="61" t="s">
        <v>6</v>
      </c>
      <c r="C12" s="62"/>
      <c r="D12" s="62"/>
      <c r="E12" s="62"/>
      <c r="F12" s="62"/>
      <c r="G12" s="25">
        <v>15000000</v>
      </c>
    </row>
    <row r="13" spans="2:7" ht="25.5" customHeight="1" thickBot="1" x14ac:dyDescent="0.35">
      <c r="B13" s="63" t="s">
        <v>42</v>
      </c>
      <c r="C13" s="64"/>
      <c r="D13" s="64"/>
      <c r="E13" s="64"/>
      <c r="F13" s="64"/>
      <c r="G13" s="26">
        <f>G11-G12</f>
        <v>1168874762.7512546</v>
      </c>
    </row>
  </sheetData>
  <mergeCells count="9">
    <mergeCell ref="B12:F12"/>
    <mergeCell ref="B13:F13"/>
    <mergeCell ref="B5:F5"/>
    <mergeCell ref="B6:F6"/>
    <mergeCell ref="B8:F8"/>
    <mergeCell ref="B9:F9"/>
    <mergeCell ref="B10:F10"/>
    <mergeCell ref="B11:F11"/>
    <mergeCell ref="B7:F7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view="pageBreakPreview" zoomScaleNormal="100" zoomScaleSheetLayoutView="100" workbookViewId="0">
      <selection activeCell="D16" sqref="D16"/>
    </sheetView>
  </sheetViews>
  <sheetFormatPr baseColWidth="10" defaultRowHeight="14.4" x14ac:dyDescent="0.3"/>
  <cols>
    <col min="1" max="1" width="4.5546875" customWidth="1"/>
    <col min="2" max="2" width="48" customWidth="1"/>
    <col min="3" max="4" width="24.88671875" customWidth="1"/>
  </cols>
  <sheetData>
    <row r="1" spans="2:5" x14ac:dyDescent="0.3">
      <c r="B1" s="21"/>
      <c r="C1" s="21"/>
      <c r="D1" s="21"/>
    </row>
    <row r="2" spans="2:5" x14ac:dyDescent="0.3">
      <c r="B2" s="21"/>
      <c r="C2" s="21"/>
      <c r="D2" s="21"/>
    </row>
    <row r="3" spans="2:5" x14ac:dyDescent="0.3">
      <c r="B3" s="21"/>
      <c r="C3" s="21"/>
      <c r="D3" s="21"/>
    </row>
    <row r="4" spans="2:5" ht="15" thickBot="1" x14ac:dyDescent="0.35">
      <c r="B4" s="27"/>
      <c r="C4" s="27"/>
      <c r="D4" s="27"/>
    </row>
    <row r="5" spans="2:5" ht="15" thickBot="1" x14ac:dyDescent="0.35">
      <c r="B5" s="28"/>
      <c r="C5" s="29" t="s">
        <v>40</v>
      </c>
      <c r="D5" s="47" t="s">
        <v>43</v>
      </c>
    </row>
    <row r="6" spans="2:5" x14ac:dyDescent="0.3">
      <c r="B6" s="30" t="s">
        <v>31</v>
      </c>
      <c r="C6" s="31">
        <v>118503000000</v>
      </c>
      <c r="D6" s="44">
        <v>118503000000</v>
      </c>
    </row>
    <row r="7" spans="2:5" ht="15" thickBot="1" x14ac:dyDescent="0.35">
      <c r="B7" s="32" t="s">
        <v>32</v>
      </c>
      <c r="C7" s="45">
        <f>+[1]Amortización!G7</f>
        <v>1204560763.0512545</v>
      </c>
      <c r="D7" s="46">
        <f>+D17</f>
        <v>1168874762.7512546</v>
      </c>
    </row>
    <row r="8" spans="2:5" ht="15" thickBot="1" x14ac:dyDescent="0.35">
      <c r="B8" s="33" t="s">
        <v>33</v>
      </c>
      <c r="C8" s="34">
        <f>C7/C6</f>
        <v>1.0164812393367717E-2</v>
      </c>
      <c r="D8" s="34">
        <f>D7/D6</f>
        <v>9.8636723353101152E-3</v>
      </c>
      <c r="E8" s="3"/>
    </row>
    <row r="9" spans="2:5" x14ac:dyDescent="0.3">
      <c r="B9" s="27"/>
      <c r="C9" s="21"/>
      <c r="D9" s="21"/>
    </row>
    <row r="10" spans="2:5" x14ac:dyDescent="0.3">
      <c r="B10" s="27"/>
      <c r="C10" s="21"/>
      <c r="D10" s="21"/>
    </row>
    <row r="11" spans="2:5" x14ac:dyDescent="0.3">
      <c r="B11" s="27" t="s">
        <v>34</v>
      </c>
      <c r="C11" s="27"/>
      <c r="D11" s="27"/>
      <c r="E11" s="1"/>
    </row>
    <row r="12" spans="2:5" x14ac:dyDescent="0.3">
      <c r="B12" s="35" t="s">
        <v>36</v>
      </c>
      <c r="C12" s="36"/>
      <c r="D12" s="36"/>
      <c r="E12" s="6"/>
    </row>
    <row r="13" spans="2:5" x14ac:dyDescent="0.3">
      <c r="B13" s="36"/>
      <c r="C13" s="36"/>
      <c r="D13" s="36"/>
      <c r="E13" s="6"/>
    </row>
    <row r="14" spans="2:5" ht="15" thickBot="1" x14ac:dyDescent="0.35">
      <c r="B14" s="27"/>
      <c r="C14" s="21"/>
      <c r="D14" s="21"/>
    </row>
    <row r="15" spans="2:5" ht="15" thickBot="1" x14ac:dyDescent="0.35">
      <c r="B15" s="37"/>
      <c r="C15" s="29" t="s">
        <v>40</v>
      </c>
      <c r="D15" s="47" t="s">
        <v>43</v>
      </c>
    </row>
    <row r="16" spans="2:5" x14ac:dyDescent="0.3">
      <c r="B16" s="30" t="s">
        <v>35</v>
      </c>
      <c r="C16" s="38">
        <v>1875399056</v>
      </c>
      <c r="D16" s="48">
        <v>1291646243.27</v>
      </c>
      <c r="E16" s="5"/>
    </row>
    <row r="17" spans="2:4" ht="15" thickBot="1" x14ac:dyDescent="0.35">
      <c r="B17" s="39" t="s">
        <v>32</v>
      </c>
      <c r="C17" s="40">
        <f>C7</f>
        <v>1204560763.0512545</v>
      </c>
      <c r="D17" s="49">
        <f>+Amortización!G13</f>
        <v>1168874762.7512546</v>
      </c>
    </row>
    <row r="18" spans="2:4" ht="15" thickBot="1" x14ac:dyDescent="0.35">
      <c r="B18" s="33" t="s">
        <v>33</v>
      </c>
      <c r="C18" s="41">
        <f>C17/C16</f>
        <v>0.64229570725093432</v>
      </c>
      <c r="D18" s="41">
        <f>D17/D16</f>
        <v>0.9049496089518051</v>
      </c>
    </row>
    <row r="22" spans="2:4" x14ac:dyDescent="0.3">
      <c r="C22" s="4"/>
      <c r="D22" s="4"/>
    </row>
    <row r="23" spans="2:4" x14ac:dyDescent="0.3">
      <c r="C23" s="4"/>
      <c r="D23" s="4"/>
    </row>
    <row r="24" spans="2:4" x14ac:dyDescent="0.3">
      <c r="C24" s="4"/>
      <c r="D24" s="4"/>
    </row>
    <row r="25" spans="2:4" x14ac:dyDescent="0.3">
      <c r="C25" s="4"/>
      <c r="D25" s="4"/>
    </row>
    <row r="26" spans="2:4" x14ac:dyDescent="0.3">
      <c r="C26" s="4"/>
      <c r="D26" s="4"/>
    </row>
    <row r="27" spans="2:4" x14ac:dyDescent="0.3">
      <c r="C27" s="4"/>
      <c r="D27" s="4"/>
    </row>
    <row r="28" spans="2:4" x14ac:dyDescent="0.3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 (2)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2019-07-10T19:01:15Z</cp:lastPrinted>
  <dcterms:created xsi:type="dcterms:W3CDTF">2016-06-13T19:42:18Z</dcterms:created>
  <dcterms:modified xsi:type="dcterms:W3CDTF">2019-07-30T18:37:59Z</dcterms:modified>
</cp:coreProperties>
</file>